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go365.sharepoint.com/sites/RMPWattsmartHomes/Shared Documents/QAQC/Sarah's Folder/_website/"/>
    </mc:Choice>
  </mc:AlternateContent>
  <xr:revisionPtr revIDLastSave="24" documentId="8_{A7B628CD-48AA-4835-B9DF-FCBA83D62E7E}" xr6:coauthVersionLast="47" xr6:coauthVersionMax="47" xr10:uidLastSave="{D09A37D3-AE06-482D-8F1D-AE5EEADF2EAD}"/>
  <workbookProtection workbookAlgorithmName="SHA-512" workbookHashValue="khDNilGAt3ewuNKC+UrUGYBl53ECCRpxev+VMgdUvB4LxDH9f64Eh9FpcpBEEzSCrYSyzFfE/sP6cdobxowjZA==" workbookSaltValue="kFygbwOISgGCjYGNb4YLrw==" workbookSpinCount="100000" lockStructure="1"/>
  <bookViews>
    <workbookView xWindow="3060" yWindow="4035" windowWidth="21600" windowHeight="11385" xr2:uid="{67BF44FD-61C1-4AE2-8346-7E881285CAFA}"/>
  </bookViews>
  <sheets>
    <sheet name="Utah" sheetId="1" r:id="rId1"/>
  </sheets>
  <definedNames>
    <definedName name="_xlnm.Print_Area" localSheetId="0">Utah!$A$1:$N$54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N70" i="1"/>
  <c r="M70" i="1"/>
  <c r="L70" i="1"/>
  <c r="N69" i="1"/>
  <c r="M69" i="1"/>
  <c r="L69" i="1"/>
  <c r="N68" i="1"/>
  <c r="M68" i="1"/>
  <c r="L68" i="1"/>
  <c r="N67" i="1"/>
  <c r="M67" i="1"/>
  <c r="L67" i="1"/>
  <c r="N64" i="1"/>
  <c r="M64" i="1"/>
  <c r="L64" i="1"/>
  <c r="N63" i="1"/>
  <c r="M63" i="1"/>
  <c r="L63" i="1"/>
  <c r="N62" i="1"/>
  <c r="M62" i="1"/>
  <c r="L62" i="1"/>
  <c r="N61" i="1"/>
  <c r="M61" i="1"/>
  <c r="L61" i="1"/>
  <c r="J61" i="1"/>
  <c r="K61" i="1" s="1"/>
  <c r="L60" i="1"/>
  <c r="K60" i="1"/>
  <c r="H60" i="1"/>
  <c r="J60" i="1" s="1"/>
  <c r="L59" i="1"/>
  <c r="K59" i="1"/>
  <c r="H59" i="1"/>
  <c r="J59" i="1" s="1"/>
  <c r="L58" i="1"/>
  <c r="K58" i="1"/>
  <c r="H58" i="1"/>
  <c r="J58" i="1" s="1"/>
  <c r="L57" i="1"/>
  <c r="K57" i="1"/>
  <c r="J57" i="1"/>
  <c r="H57" i="1"/>
  <c r="L56" i="1"/>
  <c r="K56" i="1"/>
  <c r="H56" i="1"/>
  <c r="J56" i="1" s="1"/>
  <c r="L55" i="1"/>
  <c r="K55" i="1"/>
  <c r="H55" i="1"/>
  <c r="J55" i="1" s="1"/>
  <c r="L54" i="1"/>
  <c r="K54" i="1"/>
  <c r="H54" i="1"/>
  <c r="J54" i="1" s="1"/>
  <c r="L53" i="1"/>
  <c r="K53" i="1"/>
  <c r="H53" i="1"/>
  <c r="J53" i="1" s="1"/>
  <c r="L52" i="1"/>
  <c r="K52" i="1"/>
  <c r="H52" i="1"/>
  <c r="J52" i="1" s="1"/>
  <c r="L51" i="1"/>
  <c r="K51" i="1"/>
  <c r="H51" i="1"/>
  <c r="J51" i="1" s="1"/>
  <c r="L50" i="1"/>
  <c r="K50" i="1"/>
  <c r="H50" i="1"/>
  <c r="J50" i="1" s="1"/>
  <c r="L49" i="1"/>
  <c r="K49" i="1"/>
  <c r="H49" i="1"/>
  <c r="J49" i="1" s="1"/>
  <c r="L48" i="1"/>
  <c r="K48" i="1"/>
  <c r="H48" i="1"/>
  <c r="J48" i="1" s="1"/>
  <c r="L47" i="1"/>
  <c r="K47" i="1"/>
  <c r="H47" i="1"/>
  <c r="J47" i="1" s="1"/>
  <c r="L46" i="1"/>
  <c r="K46" i="1"/>
  <c r="H46" i="1"/>
  <c r="J46" i="1" s="1"/>
  <c r="L45" i="1"/>
  <c r="K45" i="1"/>
  <c r="H45" i="1"/>
  <c r="J45" i="1" s="1"/>
  <c r="L44" i="1"/>
  <c r="K44" i="1"/>
  <c r="H44" i="1"/>
  <c r="J44" i="1" s="1"/>
  <c r="L43" i="1"/>
  <c r="K43" i="1"/>
  <c r="H43" i="1"/>
  <c r="J43" i="1" s="1"/>
  <c r="L42" i="1"/>
  <c r="K42" i="1"/>
  <c r="H42" i="1"/>
  <c r="J42" i="1" s="1"/>
  <c r="L41" i="1"/>
  <c r="K41" i="1"/>
  <c r="H41" i="1"/>
  <c r="J41" i="1" s="1"/>
  <c r="L40" i="1"/>
  <c r="K40" i="1"/>
  <c r="M40" i="1" s="1"/>
  <c r="H40" i="1"/>
  <c r="J40" i="1" s="1"/>
  <c r="I40" i="1" s="1"/>
  <c r="L39" i="1"/>
  <c r="K39" i="1"/>
  <c r="M39" i="1" s="1"/>
  <c r="H39" i="1"/>
  <c r="J39" i="1" s="1"/>
  <c r="I39" i="1" s="1"/>
  <c r="L38" i="1"/>
  <c r="K38" i="1"/>
  <c r="M38" i="1" s="1"/>
  <c r="H38" i="1"/>
  <c r="J38" i="1" s="1"/>
  <c r="I38" i="1" s="1"/>
  <c r="L37" i="1"/>
  <c r="K37" i="1"/>
  <c r="M37" i="1" s="1"/>
  <c r="H37" i="1"/>
  <c r="J37" i="1" s="1"/>
  <c r="I37" i="1" s="1"/>
  <c r="L36" i="1"/>
  <c r="K36" i="1"/>
  <c r="H36" i="1"/>
  <c r="J36" i="1" s="1"/>
  <c r="I36" i="1" s="1"/>
  <c r="L35" i="1"/>
  <c r="K35" i="1"/>
  <c r="M35" i="1" s="1"/>
  <c r="H35" i="1"/>
  <c r="J35" i="1" s="1"/>
  <c r="I35" i="1" s="1"/>
  <c r="L34" i="1"/>
  <c r="K34" i="1"/>
  <c r="M34" i="1" s="1"/>
  <c r="H34" i="1"/>
  <c r="J34" i="1" s="1"/>
  <c r="I34" i="1" s="1"/>
  <c r="L33" i="1"/>
  <c r="K33" i="1"/>
  <c r="H33" i="1"/>
  <c r="J33" i="1" s="1"/>
  <c r="I33" i="1" s="1"/>
  <c r="L32" i="1"/>
  <c r="K32" i="1"/>
  <c r="H32" i="1"/>
  <c r="J32" i="1" s="1"/>
  <c r="I32" i="1" s="1"/>
  <c r="L31" i="1"/>
  <c r="K31" i="1"/>
  <c r="M31" i="1" s="1"/>
  <c r="H31" i="1"/>
  <c r="J31" i="1" s="1"/>
  <c r="I31" i="1" s="1"/>
  <c r="K25" i="1"/>
  <c r="M36" i="1" l="1"/>
  <c r="M32" i="1"/>
  <c r="M33" i="1"/>
  <c r="M26" i="1"/>
  <c r="K26" i="1"/>
  <c r="K28" i="1" s="1"/>
  <c r="M25" i="1"/>
  <c r="M28" i="1" l="1"/>
</calcChain>
</file>

<file path=xl/sharedStrings.xml><?xml version="1.0" encoding="utf-8"?>
<sst xmlns="http://schemas.openxmlformats.org/spreadsheetml/2006/main" count="50" uniqueCount="48">
  <si>
    <t>Utah Window Calculation Sheet</t>
  </si>
  <si>
    <t>Please be sure to submit with your application</t>
  </si>
  <si>
    <t>If you have questions with this calculation sheet please</t>
  </si>
  <si>
    <t xml:space="preserve">    1. Itemized Invoice</t>
  </si>
  <si>
    <t>call 801-877-0715, Monday to Friday, 9 am-5 pm.</t>
  </si>
  <si>
    <t xml:space="preserve">    2. Window Stickers or Spec Sheets</t>
  </si>
  <si>
    <t xml:space="preserve">    3. Document stating installation completion date</t>
  </si>
  <si>
    <t>For additional details see our website at</t>
  </si>
  <si>
    <t xml:space="preserve">    4. Window calculation sheet</t>
  </si>
  <si>
    <t>https://wattsmarthomes.com/rebates/windows</t>
  </si>
  <si>
    <t>NOTE: Proposed rebate will not calculate without U-Factor, width &amp; height of each window</t>
  </si>
  <si>
    <t>Customer Information</t>
  </si>
  <si>
    <t>Totals</t>
  </si>
  <si>
    <t>Name on the account</t>
  </si>
  <si>
    <t>Proposed Rebate:</t>
  </si>
  <si>
    <t>Total Window Square Footage:</t>
  </si>
  <si>
    <t>State of Install</t>
  </si>
  <si>
    <t>Utah</t>
  </si>
  <si>
    <t>Tier 1</t>
  </si>
  <si>
    <t>Installation Complete Date</t>
  </si>
  <si>
    <t>Tier 2</t>
  </si>
  <si>
    <t>Note- Electric heating/cooling doesn't change rates for UT</t>
  </si>
  <si>
    <t>Electric heating or cooling</t>
  </si>
  <si>
    <t>Total Proposed Rebate</t>
  </si>
  <si>
    <t xml:space="preserve">Total Sq. Ft. </t>
  </si>
  <si>
    <t>Electric heating</t>
  </si>
  <si>
    <t>Window Location</t>
  </si>
  <si>
    <t>U-Factor</t>
  </si>
  <si>
    <t>Width (Inches)</t>
  </si>
  <si>
    <t>Height (Inches)</t>
  </si>
  <si>
    <t>Total Square Inches</t>
  </si>
  <si>
    <t xml:space="preserve">Total Square Feet </t>
  </si>
  <si>
    <t>Qualifies?</t>
  </si>
  <si>
    <t xml:space="preserve">Tier </t>
  </si>
  <si>
    <t>Proposed Rebate</t>
  </si>
  <si>
    <t>Tier 1:</t>
  </si>
  <si>
    <t>Tier 2:</t>
  </si>
  <si>
    <t>Requirements for Windows:</t>
  </si>
  <si>
    <r>
      <t>•</t>
    </r>
    <r>
      <rPr>
        <sz val="11"/>
        <color rgb="FF333333"/>
        <rFont val="Lato"/>
        <family val="2"/>
      </rPr>
      <t xml:space="preserve"> </t>
    </r>
    <r>
      <rPr>
        <sz val="11"/>
        <color rgb="FF000000"/>
        <rFont val="Calibri"/>
        <family val="2"/>
        <scheme val="minor"/>
      </rPr>
      <t>Window must have a U-Factor of no more than 0.30.</t>
    </r>
  </si>
  <si>
    <r>
      <t>•</t>
    </r>
    <r>
      <rPr>
        <sz val="11"/>
        <color rgb="FF000000"/>
        <rFont val="Calibri"/>
        <family val="2"/>
        <scheme val="minor"/>
      </rPr>
      <t xml:space="preserve"> Must have electric heating or a central cooling system serving at least 80% of the home’s conditioned floor area.</t>
    </r>
  </si>
  <si>
    <r>
      <t>•</t>
    </r>
    <r>
      <rPr>
        <sz val="11"/>
        <color rgb="FF000000"/>
        <rFont val="Calibri"/>
        <family val="2"/>
        <scheme val="minor"/>
      </rPr>
      <t>Electric heating is defined as heat pump, electric baseboard, electric furnace, electric ceiling/wall heat</t>
    </r>
  </si>
  <si>
    <r>
      <t>•</t>
    </r>
    <r>
      <rPr>
        <sz val="11"/>
        <color rgb="FF000000"/>
        <rFont val="Calibri"/>
        <family val="2"/>
        <scheme val="minor"/>
      </rPr>
      <t xml:space="preserve">Electric cooling is defined as central </t>
    </r>
    <r>
      <rPr>
        <sz val="11"/>
        <color theme="1"/>
        <rFont val="Arial"/>
        <family val="2"/>
      </rPr>
      <t>air conditioning, heat pump</t>
    </r>
  </si>
  <si>
    <r>
      <t>•</t>
    </r>
    <r>
      <rPr>
        <sz val="11"/>
        <color rgb="FF000000"/>
        <rFont val="Calibri"/>
        <family val="2"/>
        <scheme val="minor"/>
      </rPr>
      <t xml:space="preserve"> Must be an existing home, not new construction.</t>
    </r>
  </si>
  <si>
    <r>
      <t>•</t>
    </r>
    <r>
      <rPr>
        <sz val="11"/>
        <color rgb="FF000000"/>
        <rFont val="Calibri"/>
        <family val="2"/>
        <scheme val="minor"/>
      </rPr>
      <t xml:space="preserve"> Doors or skylights must be 80% glass by square footage and have a U-Factor of no more than 0.30 to qualify.</t>
    </r>
  </si>
  <si>
    <r>
      <t>•</t>
    </r>
    <r>
      <rPr>
        <sz val="11"/>
        <color rgb="FF000000"/>
        <rFont val="Calibri"/>
        <family val="2"/>
        <scheme val="minor"/>
      </rPr>
      <t xml:space="preserve"> Windows must be installed in finished or conditioned living spaces with permanently installed heating system.</t>
    </r>
  </si>
  <si>
    <r>
      <t>•</t>
    </r>
    <r>
      <rPr>
        <sz val="11"/>
        <color rgb="FF000000"/>
        <rFont val="Calibri"/>
        <family val="2"/>
        <scheme val="minor"/>
      </rPr>
      <t xml:space="preserve"> Submit all documents so they are received within 180 days of the qualifying service completion date.</t>
    </r>
  </si>
  <si>
    <r>
      <t>•</t>
    </r>
    <r>
      <rPr>
        <sz val="11"/>
        <color rgb="FF333333"/>
        <rFont val="Lato"/>
        <family val="2"/>
      </rPr>
      <t xml:space="preserve"> </t>
    </r>
    <r>
      <rPr>
        <sz val="11"/>
        <color rgb="FF000000"/>
        <rFont val="Calibri"/>
        <family val="2"/>
        <scheme val="minor"/>
      </rPr>
      <t xml:space="preserve">See </t>
    </r>
    <r>
      <rPr>
        <sz val="11"/>
        <color rgb="FF4472C4"/>
        <rFont val="Calibri"/>
        <family val="2"/>
        <scheme val="minor"/>
      </rPr>
      <t xml:space="preserve">https://wattsmarthomes.com/rebates/windows-ut/ </t>
    </r>
    <r>
      <rPr>
        <sz val="11"/>
        <color rgb="FF000000"/>
        <rFont val="Calibri"/>
        <family val="2"/>
        <scheme val="minor"/>
      </rPr>
      <t xml:space="preserve">for additional rules and details. </t>
    </r>
  </si>
  <si>
    <t>only 4 decimals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</si>
</sst>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Arial Black"/>
      <family val="2"/>
    </font>
    <font>
      <b/>
      <sz val="36"/>
      <color theme="1"/>
      <name val="Arial Black"/>
      <family val="2"/>
    </font>
    <font>
      <b/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Lato"/>
      <family val="2"/>
    </font>
    <font>
      <sz val="11"/>
      <color rgb="FF000000"/>
      <name val="Calibri"/>
      <family val="2"/>
      <scheme val="minor"/>
    </font>
    <font>
      <sz val="11"/>
      <color rgb="FF4472C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2" borderId="7" xfId="0" applyFill="1" applyBorder="1"/>
    <xf numFmtId="0" fontId="0" fillId="2" borderId="8" xfId="0" applyFill="1" applyBorder="1"/>
    <xf numFmtId="44" fontId="0" fillId="2" borderId="8" xfId="0" applyNumberFormat="1" applyFill="1" applyBorder="1"/>
    <xf numFmtId="2" fontId="0" fillId="2" borderId="8" xfId="0" applyNumberFormat="1" applyFill="1" applyBorder="1"/>
    <xf numFmtId="0" fontId="0" fillId="2" borderId="9" xfId="0" applyFill="1" applyBorder="1"/>
    <xf numFmtId="44" fontId="0" fillId="2" borderId="10" xfId="0" applyNumberFormat="1" applyFill="1" applyBorder="1"/>
    <xf numFmtId="2" fontId="0" fillId="2" borderId="10" xfId="0" applyNumberFormat="1" applyFill="1" applyBorder="1"/>
    <xf numFmtId="0" fontId="0" fillId="3" borderId="0" xfId="0" applyFill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8" fillId="5" borderId="11" xfId="0" applyFont="1" applyFill="1" applyBorder="1"/>
    <xf numFmtId="44" fontId="9" fillId="5" borderId="12" xfId="0" applyNumberFormat="1" applyFont="1" applyFill="1" applyBorder="1"/>
    <xf numFmtId="0" fontId="10" fillId="5" borderId="11" xfId="0" applyFont="1" applyFill="1" applyBorder="1"/>
    <xf numFmtId="2" fontId="9" fillId="5" borderId="12" xfId="0" applyNumberFormat="1" applyFont="1" applyFill="1" applyBorder="1"/>
    <xf numFmtId="44" fontId="1" fillId="0" borderId="0" xfId="0" applyNumberFormat="1" applyFont="1"/>
    <xf numFmtId="0" fontId="0" fillId="3" borderId="13" xfId="0" applyFill="1" applyBorder="1"/>
    <xf numFmtId="0" fontId="1" fillId="3" borderId="13" xfId="0" applyFont="1" applyFill="1" applyBorder="1"/>
    <xf numFmtId="8" fontId="0" fillId="0" borderId="0" xfId="0" applyNumberFormat="1"/>
    <xf numFmtId="0" fontId="0" fillId="3" borderId="14" xfId="0" applyFill="1" applyBorder="1"/>
    <xf numFmtId="0" fontId="0" fillId="2" borderId="13" xfId="0" applyFill="1" applyBorder="1"/>
    <xf numFmtId="164" fontId="0" fillId="2" borderId="13" xfId="0" applyNumberFormat="1" applyFill="1" applyBorder="1"/>
    <xf numFmtId="44" fontId="0" fillId="2" borderId="13" xfId="0" applyNumberFormat="1" applyFill="1" applyBorder="1"/>
    <xf numFmtId="0" fontId="0" fillId="4" borderId="6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11" fillId="4" borderId="13" xfId="0" applyFont="1" applyFill="1" applyBorder="1" applyProtection="1">
      <protection locked="0"/>
    </xf>
    <xf numFmtId="164" fontId="0" fillId="0" borderId="0" xfId="0" applyNumberFormat="1"/>
    <xf numFmtId="44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0" fillId="6" borderId="15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1" fillId="6" borderId="13" xfId="0" applyFont="1" applyFill="1" applyBorder="1" applyProtection="1">
      <protection locked="0"/>
    </xf>
    <xf numFmtId="0" fontId="0" fillId="2" borderId="0" xfId="0" applyFill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0" fillId="4" borderId="5" xfId="0" applyNumberFormat="1" applyFill="1" applyBorder="1" applyAlignment="1" applyProtection="1">
      <alignment horizontal="center"/>
      <protection locked="0"/>
    </xf>
    <xf numFmtId="14" fontId="0" fillId="4" borderId="6" xfId="0" applyNumberForma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2">
    <dxf>
      <fill>
        <patternFill>
          <bgColor rgb="FFC6E6A2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0</xdr:row>
      <xdr:rowOff>0</xdr:rowOff>
    </xdr:from>
    <xdr:to>
      <xdr:col>10</xdr:col>
      <xdr:colOff>371475</xdr:colOff>
      <xdr:row>1</xdr:row>
      <xdr:rowOff>428625</xdr:rowOff>
    </xdr:to>
    <xdr:pic>
      <xdr:nvPicPr>
        <xdr:cNvPr id="2" name="Picture 1" descr="NAMC Oregon Logo">
          <a:extLst>
            <a:ext uri="{FF2B5EF4-FFF2-40B4-BE49-F238E27FC236}">
              <a16:creationId xmlns:a16="http://schemas.microsoft.com/office/drawing/2014/main" id="{BB2D10FB-E225-4FA3-A7CC-7DA671A0B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24288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466725</xdr:colOff>
      <xdr:row>0</xdr:row>
      <xdr:rowOff>114300</xdr:rowOff>
    </xdr:from>
    <xdr:to>
      <xdr:col>6</xdr:col>
      <xdr:colOff>590550</xdr:colOff>
      <xdr:row>1</xdr:row>
      <xdr:rowOff>203121</xdr:rowOff>
    </xdr:to>
    <xdr:pic>
      <xdr:nvPicPr>
        <xdr:cNvPr id="3" name="Picture 2" descr="Wattsmart">
          <a:extLst>
            <a:ext uri="{FF2B5EF4-FFF2-40B4-BE49-F238E27FC236}">
              <a16:creationId xmlns:a16="http://schemas.microsoft.com/office/drawing/2014/main" id="{32114859-8F92-434A-8160-2F13CEE9B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4300"/>
          <a:ext cx="2428875" cy="279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877630</xdr:colOff>
      <xdr:row>3</xdr:row>
      <xdr:rowOff>47624</xdr:rowOff>
    </xdr:from>
    <xdr:to>
      <xdr:col>11</xdr:col>
      <xdr:colOff>458350</xdr:colOff>
      <xdr:row>14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0953DD-C42B-4C67-A644-EE0E9BCBF1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2"/>
        <a:stretch/>
      </xdr:blipFill>
      <xdr:spPr>
        <a:xfrm>
          <a:off x="1315780" y="1123949"/>
          <a:ext cx="7334070" cy="2143125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742950</xdr:colOff>
      <xdr:row>0</xdr:row>
      <xdr:rowOff>0</xdr:rowOff>
    </xdr:from>
    <xdr:to>
      <xdr:col>10</xdr:col>
      <xdr:colOff>371475</xdr:colOff>
      <xdr:row>1</xdr:row>
      <xdr:rowOff>428625</xdr:rowOff>
    </xdr:to>
    <xdr:pic>
      <xdr:nvPicPr>
        <xdr:cNvPr id="5" name="Picture 4" descr="NAMC Oregon Logo">
          <a:extLst>
            <a:ext uri="{FF2B5EF4-FFF2-40B4-BE49-F238E27FC236}">
              <a16:creationId xmlns:a16="http://schemas.microsoft.com/office/drawing/2014/main" id="{26F1414C-5A7D-4433-A75C-8B7D27760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24288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466725</xdr:colOff>
      <xdr:row>0</xdr:row>
      <xdr:rowOff>114300</xdr:rowOff>
    </xdr:from>
    <xdr:to>
      <xdr:col>6</xdr:col>
      <xdr:colOff>590550</xdr:colOff>
      <xdr:row>1</xdr:row>
      <xdr:rowOff>203121</xdr:rowOff>
    </xdr:to>
    <xdr:pic>
      <xdr:nvPicPr>
        <xdr:cNvPr id="6" name="Picture 5" descr="Wattsmart">
          <a:extLst>
            <a:ext uri="{FF2B5EF4-FFF2-40B4-BE49-F238E27FC236}">
              <a16:creationId xmlns:a16="http://schemas.microsoft.com/office/drawing/2014/main" id="{3882467D-E203-4E83-B9A1-47F86F23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4300"/>
          <a:ext cx="2428875" cy="279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attsmarthomes.com/rebates/windo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783D-EBC2-440B-A17B-ABC0446B0B7B}">
  <sheetPr>
    <tabColor rgb="FF92D050"/>
    <pageSetUpPr fitToPage="1"/>
  </sheetPr>
  <dimension ref="B2:R71"/>
  <sheetViews>
    <sheetView showGridLines="0" tabSelected="1" topLeftCell="A19" zoomScaleNormal="100" workbookViewId="0">
      <selection activeCell="D31" sqref="D31:G40"/>
    </sheetView>
  </sheetViews>
  <sheetFormatPr defaultRowHeight="15" x14ac:dyDescent="0.25"/>
  <cols>
    <col min="1" max="1" width="2" customWidth="1"/>
    <col min="2" max="2" width="0.7109375" customWidth="1"/>
    <col min="3" max="3" width="3.85546875" customWidth="1"/>
    <col min="4" max="4" width="23.140625" customWidth="1"/>
    <col min="5" max="5" width="12" customWidth="1"/>
    <col min="6" max="6" width="22.5703125" customWidth="1"/>
    <col min="7" max="7" width="15.85546875" customWidth="1"/>
    <col min="8" max="8" width="15.85546875" hidden="1" customWidth="1"/>
    <col min="9" max="9" width="19.7109375" hidden="1" customWidth="1"/>
    <col min="10" max="10" width="26.140625" customWidth="1"/>
    <col min="11" max="12" width="16.5703125" customWidth="1"/>
    <col min="13" max="13" width="18.7109375" customWidth="1"/>
    <col min="14" max="14" width="6.28515625" customWidth="1"/>
    <col min="15" max="15" width="0" hidden="1" customWidth="1"/>
    <col min="16" max="18" width="9.140625" hidden="1" customWidth="1"/>
    <col min="19" max="21" width="0" hidden="1" customWidth="1"/>
  </cols>
  <sheetData>
    <row r="2" spans="2:15" ht="52.5" customHeight="1" x14ac:dyDescent="1.0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"/>
      <c r="O2" s="1"/>
    </row>
    <row r="3" spans="2:15" ht="17.25" customHeight="1" x14ac:dyDescent="1.0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"/>
      <c r="O3" s="1"/>
    </row>
    <row r="4" spans="2:15" ht="15" customHeight="1" x14ac:dyDescent="1.0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5" customHeight="1" x14ac:dyDescent="1.0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5" customHeight="1" x14ac:dyDescent="1.0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ht="15" customHeight="1" x14ac:dyDescent="1.05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15" customHeight="1" x14ac:dyDescent="1.05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5" customHeight="1" x14ac:dyDescent="1.0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15" customHeight="1" x14ac:dyDescent="1.0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ht="15" customHeight="1" x14ac:dyDescent="1.0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ht="15" customHeight="1" x14ac:dyDescent="1.05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ht="15" customHeight="1" x14ac:dyDescent="1.05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ht="15" customHeight="1" x14ac:dyDescent="1.05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ht="15" customHeight="1" x14ac:dyDescent="1.05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x14ac:dyDescent="0.25">
      <c r="D16" s="2" t="s">
        <v>1</v>
      </c>
      <c r="J16" s="2" t="s">
        <v>2</v>
      </c>
      <c r="K16" s="2"/>
      <c r="L16" s="2"/>
    </row>
    <row r="17" spans="3:17" x14ac:dyDescent="0.25">
      <c r="D17" t="s">
        <v>3</v>
      </c>
      <c r="J17" s="2" t="s">
        <v>4</v>
      </c>
      <c r="K17" s="2"/>
      <c r="L17" s="2"/>
    </row>
    <row r="18" spans="3:17" x14ac:dyDescent="0.25">
      <c r="D18" t="s">
        <v>5</v>
      </c>
      <c r="J18" s="2"/>
      <c r="K18" s="2"/>
      <c r="L18" s="2"/>
    </row>
    <row r="19" spans="3:17" x14ac:dyDescent="0.25">
      <c r="D19" t="s">
        <v>6</v>
      </c>
      <c r="J19" s="2" t="s">
        <v>7</v>
      </c>
      <c r="K19" s="2"/>
      <c r="L19" s="2"/>
    </row>
    <row r="20" spans="3:17" x14ac:dyDescent="0.25">
      <c r="D20" t="s">
        <v>8</v>
      </c>
      <c r="J20" s="3" t="s">
        <v>9</v>
      </c>
      <c r="K20" s="2"/>
      <c r="L20" s="2"/>
    </row>
    <row r="21" spans="3:17" x14ac:dyDescent="0.25">
      <c r="D21" s="4" t="s">
        <v>10</v>
      </c>
      <c r="E21" s="4"/>
      <c r="F21" s="4"/>
      <c r="G21" s="4"/>
      <c r="H21" s="4"/>
      <c r="I21" s="4"/>
      <c r="J21" s="5"/>
      <c r="K21" s="2"/>
      <c r="L21" s="2"/>
    </row>
    <row r="22" spans="3:17" ht="15.75" thickBot="1" x14ac:dyDescent="0.3"/>
    <row r="23" spans="3:17" x14ac:dyDescent="0.25">
      <c r="C23" s="48" t="s">
        <v>11</v>
      </c>
      <c r="D23" s="48"/>
      <c r="E23" s="48"/>
      <c r="F23" s="48"/>
      <c r="J23" s="6" t="s">
        <v>12</v>
      </c>
      <c r="K23" s="7"/>
      <c r="L23" s="7"/>
      <c r="M23" s="8"/>
    </row>
    <row r="24" spans="3:17" x14ac:dyDescent="0.25">
      <c r="C24" s="43" t="s">
        <v>13</v>
      </c>
      <c r="D24" s="44"/>
      <c r="E24" s="45"/>
      <c r="F24" s="46"/>
      <c r="J24" s="11" t="s">
        <v>14</v>
      </c>
      <c r="K24" s="12"/>
      <c r="L24" s="11" t="s">
        <v>15</v>
      </c>
      <c r="M24" s="12"/>
    </row>
    <row r="25" spans="3:17" x14ac:dyDescent="0.25">
      <c r="C25" s="9" t="s">
        <v>16</v>
      </c>
      <c r="D25" s="10"/>
      <c r="E25" s="49" t="s">
        <v>17</v>
      </c>
      <c r="F25" s="50"/>
      <c r="J25" s="11" t="s">
        <v>18</v>
      </c>
      <c r="K25" s="13" t="str">
        <f>IF(E27="","",SUMIF(L31:L60,J25,M31:M60))</f>
        <v/>
      </c>
      <c r="L25" s="11" t="s">
        <v>18</v>
      </c>
      <c r="M25" s="14">
        <f>SUMIFS(J31:J60,K31:K60,"yes",L31:L60,"Tier 1")</f>
        <v>0</v>
      </c>
    </row>
    <row r="26" spans="3:17" ht="15.75" thickBot="1" x14ac:dyDescent="0.3">
      <c r="C26" s="9" t="s">
        <v>19</v>
      </c>
      <c r="D26" s="10"/>
      <c r="E26" s="51"/>
      <c r="F26" s="52"/>
      <c r="J26" s="15" t="s">
        <v>20</v>
      </c>
      <c r="K26" s="16" t="str">
        <f>IF(E27="","",SUMIF(L31:L60,J26,M31:M60))</f>
        <v/>
      </c>
      <c r="L26" s="15" t="s">
        <v>20</v>
      </c>
      <c r="M26" s="17">
        <f>SUMIFS(J31:J60,K31:K60,"yes",L31:L60,"Tier 2")</f>
        <v>0</v>
      </c>
      <c r="P26" t="s">
        <v>21</v>
      </c>
    </row>
    <row r="27" spans="3:17" ht="15.75" thickBot="1" x14ac:dyDescent="0.3">
      <c r="C27" s="43" t="s">
        <v>22</v>
      </c>
      <c r="D27" s="44"/>
      <c r="E27" s="45"/>
      <c r="F27" s="46"/>
    </row>
    <row r="28" spans="3:17" ht="21.75" thickBot="1" x14ac:dyDescent="0.4">
      <c r="C28" s="18"/>
      <c r="D28" s="18"/>
      <c r="E28" s="19"/>
      <c r="F28" s="19"/>
      <c r="J28" s="20" t="s">
        <v>23</v>
      </c>
      <c r="K28" s="21" t="str">
        <f>IFERROR(K25+K26,"")</f>
        <v/>
      </c>
      <c r="L28" s="22" t="s">
        <v>24</v>
      </c>
      <c r="M28" s="23">
        <f>M25+M26</f>
        <v>0</v>
      </c>
    </row>
    <row r="29" spans="3:17" x14ac:dyDescent="0.25">
      <c r="I29" s="2"/>
      <c r="J29" s="24"/>
      <c r="P29" t="s">
        <v>25</v>
      </c>
    </row>
    <row r="30" spans="3:17" x14ac:dyDescent="0.25">
      <c r="C30" s="25"/>
      <c r="D30" s="26" t="s">
        <v>26</v>
      </c>
      <c r="E30" s="26" t="s">
        <v>27</v>
      </c>
      <c r="F30" s="26" t="s">
        <v>28</v>
      </c>
      <c r="G30" s="26" t="s">
        <v>29</v>
      </c>
      <c r="H30" s="26" t="s">
        <v>30</v>
      </c>
      <c r="I30" s="42" t="s">
        <v>47</v>
      </c>
      <c r="J30" s="26" t="s">
        <v>31</v>
      </c>
      <c r="K30" s="26" t="s">
        <v>32</v>
      </c>
      <c r="L30" s="26" t="s">
        <v>33</v>
      </c>
      <c r="M30" s="26" t="s">
        <v>34</v>
      </c>
      <c r="P30" t="s">
        <v>35</v>
      </c>
      <c r="Q30" s="27">
        <v>1</v>
      </c>
    </row>
    <row r="31" spans="3:17" x14ac:dyDescent="0.25">
      <c r="C31" s="28">
        <v>1</v>
      </c>
      <c r="D31" s="39"/>
      <c r="E31" s="40"/>
      <c r="F31" s="40"/>
      <c r="G31" s="40"/>
      <c r="H31" s="29" t="str">
        <f t="shared" ref="H31:H60" si="0">IF(E31="","",F31*G31)</f>
        <v/>
      </c>
      <c r="I31" t="str">
        <f>LEFT(J31,6)</f>
        <v/>
      </c>
      <c r="J31" s="30" t="str">
        <f t="shared" ref="J31:J60" si="1">IF(H31="","",H31/144)</f>
        <v/>
      </c>
      <c r="K31" s="29" t="str">
        <f t="shared" ref="K31:K60" si="2">IF(E31="","",IF(E31&lt;0.31,"Yes","No"))</f>
        <v/>
      </c>
      <c r="L31" s="29" t="str">
        <f t="shared" ref="L31:L60" si="3">IF(E31="","",IF(E31&lt;0.23,"Tier 2","Tier 1"))</f>
        <v/>
      </c>
      <c r="M31" s="31" t="str">
        <f>IF(E31="","",IF(K31="Yes",IF(L31="Tier 1",$Q$30*I31,$Q$31*I31),"Does not qualify"))</f>
        <v/>
      </c>
      <c r="P31" t="s">
        <v>36</v>
      </c>
      <c r="Q31" s="27">
        <v>3</v>
      </c>
    </row>
    <row r="32" spans="3:17" x14ac:dyDescent="0.25">
      <c r="C32" s="25">
        <v>2</v>
      </c>
      <c r="D32" s="39"/>
      <c r="E32" s="40"/>
      <c r="F32" s="41"/>
      <c r="G32" s="41"/>
      <c r="H32" s="29" t="str">
        <f t="shared" si="0"/>
        <v/>
      </c>
      <c r="I32" t="str">
        <f t="shared" ref="I32:I60" si="4">LEFT(J32,6)</f>
        <v/>
      </c>
      <c r="J32" s="30" t="str">
        <f t="shared" si="1"/>
        <v/>
      </c>
      <c r="K32" s="29" t="str">
        <f t="shared" si="2"/>
        <v/>
      </c>
      <c r="L32" s="29" t="str">
        <f t="shared" si="3"/>
        <v/>
      </c>
      <c r="M32" s="31" t="str">
        <f t="shared" ref="M32:M60" si="5">IF(E32="","",IF(K32="Yes",IF(L32="Tier 1",$Q$30*I32,$Q$31*I32),"Does not qualify"))</f>
        <v/>
      </c>
    </row>
    <row r="33" spans="3:13" x14ac:dyDescent="0.25">
      <c r="C33" s="25">
        <v>3</v>
      </c>
      <c r="D33" s="39"/>
      <c r="E33" s="40"/>
      <c r="F33" s="41"/>
      <c r="G33" s="41"/>
      <c r="H33" s="29" t="str">
        <f t="shared" si="0"/>
        <v/>
      </c>
      <c r="I33" t="str">
        <f t="shared" si="4"/>
        <v/>
      </c>
      <c r="J33" s="30" t="str">
        <f t="shared" si="1"/>
        <v/>
      </c>
      <c r="K33" s="29" t="str">
        <f t="shared" si="2"/>
        <v/>
      </c>
      <c r="L33" s="29" t="str">
        <f t="shared" si="3"/>
        <v/>
      </c>
      <c r="M33" s="31" t="str">
        <f t="shared" si="5"/>
        <v/>
      </c>
    </row>
    <row r="34" spans="3:13" x14ac:dyDescent="0.25">
      <c r="C34" s="25">
        <v>4</v>
      </c>
      <c r="D34" s="39"/>
      <c r="E34" s="40"/>
      <c r="F34" s="41"/>
      <c r="G34" s="41"/>
      <c r="H34" s="29" t="str">
        <f t="shared" si="0"/>
        <v/>
      </c>
      <c r="I34" t="str">
        <f t="shared" si="4"/>
        <v/>
      </c>
      <c r="J34" s="30" t="str">
        <f t="shared" si="1"/>
        <v/>
      </c>
      <c r="K34" s="29" t="str">
        <f t="shared" si="2"/>
        <v/>
      </c>
      <c r="L34" s="29" t="str">
        <f t="shared" si="3"/>
        <v/>
      </c>
      <c r="M34" s="31" t="str">
        <f t="shared" si="5"/>
        <v/>
      </c>
    </row>
    <row r="35" spans="3:13" x14ac:dyDescent="0.25">
      <c r="C35" s="25">
        <v>5</v>
      </c>
      <c r="D35" s="39"/>
      <c r="E35" s="40"/>
      <c r="F35" s="41"/>
      <c r="G35" s="41"/>
      <c r="H35" s="29" t="str">
        <f t="shared" si="0"/>
        <v/>
      </c>
      <c r="I35" t="str">
        <f t="shared" si="4"/>
        <v/>
      </c>
      <c r="J35" s="30" t="str">
        <f t="shared" si="1"/>
        <v/>
      </c>
      <c r="K35" s="29" t="str">
        <f t="shared" si="2"/>
        <v/>
      </c>
      <c r="L35" s="29" t="str">
        <f t="shared" si="3"/>
        <v/>
      </c>
      <c r="M35" s="31" t="str">
        <f t="shared" si="5"/>
        <v/>
      </c>
    </row>
    <row r="36" spans="3:13" x14ac:dyDescent="0.25">
      <c r="C36" s="25">
        <v>6</v>
      </c>
      <c r="D36" s="39"/>
      <c r="E36" s="40"/>
      <c r="F36" s="41"/>
      <c r="G36" s="41"/>
      <c r="H36" s="29" t="str">
        <f t="shared" si="0"/>
        <v/>
      </c>
      <c r="I36" t="str">
        <f t="shared" si="4"/>
        <v/>
      </c>
      <c r="J36" s="30" t="str">
        <f t="shared" si="1"/>
        <v/>
      </c>
      <c r="K36" s="29" t="str">
        <f t="shared" si="2"/>
        <v/>
      </c>
      <c r="L36" s="29" t="str">
        <f t="shared" si="3"/>
        <v/>
      </c>
      <c r="M36" s="31" t="str">
        <f t="shared" si="5"/>
        <v/>
      </c>
    </row>
    <row r="37" spans="3:13" x14ac:dyDescent="0.25">
      <c r="C37" s="25">
        <v>7</v>
      </c>
      <c r="D37" s="39"/>
      <c r="E37" s="40"/>
      <c r="F37" s="41"/>
      <c r="G37" s="41"/>
      <c r="H37" s="29" t="str">
        <f t="shared" si="0"/>
        <v/>
      </c>
      <c r="I37" t="str">
        <f t="shared" si="4"/>
        <v/>
      </c>
      <c r="J37" s="30" t="str">
        <f t="shared" si="1"/>
        <v/>
      </c>
      <c r="K37" s="29" t="str">
        <f t="shared" si="2"/>
        <v/>
      </c>
      <c r="L37" s="29" t="str">
        <f t="shared" si="3"/>
        <v/>
      </c>
      <c r="M37" s="31" t="str">
        <f t="shared" si="5"/>
        <v/>
      </c>
    </row>
    <row r="38" spans="3:13" x14ac:dyDescent="0.25">
      <c r="C38" s="25">
        <v>8</v>
      </c>
      <c r="D38" s="39"/>
      <c r="E38" s="40"/>
      <c r="F38" s="41"/>
      <c r="G38" s="41"/>
      <c r="H38" s="29" t="str">
        <f t="shared" si="0"/>
        <v/>
      </c>
      <c r="I38" t="str">
        <f t="shared" si="4"/>
        <v/>
      </c>
      <c r="J38" s="30" t="str">
        <f t="shared" si="1"/>
        <v/>
      </c>
      <c r="K38" s="29" t="str">
        <f t="shared" si="2"/>
        <v/>
      </c>
      <c r="L38" s="29" t="str">
        <f t="shared" si="3"/>
        <v/>
      </c>
      <c r="M38" s="31" t="str">
        <f t="shared" si="5"/>
        <v/>
      </c>
    </row>
    <row r="39" spans="3:13" x14ac:dyDescent="0.25">
      <c r="C39" s="25">
        <v>9</v>
      </c>
      <c r="D39" s="39"/>
      <c r="E39" s="40"/>
      <c r="F39" s="41"/>
      <c r="G39" s="41"/>
      <c r="H39" s="29" t="str">
        <f t="shared" si="0"/>
        <v/>
      </c>
      <c r="I39" t="str">
        <f t="shared" si="4"/>
        <v/>
      </c>
      <c r="J39" s="30" t="str">
        <f t="shared" si="1"/>
        <v/>
      </c>
      <c r="K39" s="29" t="str">
        <f t="shared" si="2"/>
        <v/>
      </c>
      <c r="L39" s="29" t="str">
        <f t="shared" si="3"/>
        <v/>
      </c>
      <c r="M39" s="31" t="str">
        <f t="shared" si="5"/>
        <v/>
      </c>
    </row>
    <row r="40" spans="3:13" x14ac:dyDescent="0.25">
      <c r="C40" s="25">
        <v>10</v>
      </c>
      <c r="D40" s="39"/>
      <c r="E40" s="40"/>
      <c r="F40" s="41"/>
      <c r="G40" s="41"/>
      <c r="H40" s="29" t="str">
        <f t="shared" si="0"/>
        <v/>
      </c>
      <c r="I40" t="str">
        <f t="shared" si="4"/>
        <v/>
      </c>
      <c r="J40" s="30" t="str">
        <f t="shared" si="1"/>
        <v/>
      </c>
      <c r="K40" s="29" t="str">
        <f t="shared" si="2"/>
        <v/>
      </c>
      <c r="L40" s="29" t="str">
        <f t="shared" si="3"/>
        <v/>
      </c>
      <c r="M40" s="31" t="str">
        <f t="shared" si="5"/>
        <v/>
      </c>
    </row>
    <row r="41" spans="3:13" x14ac:dyDescent="0.25">
      <c r="C41" s="25">
        <v>11</v>
      </c>
      <c r="D41" s="32"/>
      <c r="E41" s="33"/>
      <c r="F41" s="33"/>
      <c r="G41" s="33"/>
      <c r="H41" s="29" t="str">
        <f t="shared" si="0"/>
        <v/>
      </c>
      <c r="I41" t="str">
        <f t="shared" si="4"/>
        <v/>
      </c>
      <c r="J41" s="30" t="str">
        <f t="shared" si="1"/>
        <v/>
      </c>
      <c r="K41" s="29" t="str">
        <f t="shared" si="2"/>
        <v/>
      </c>
      <c r="L41" s="29" t="str">
        <f t="shared" si="3"/>
        <v/>
      </c>
      <c r="M41" s="31" t="str">
        <f t="shared" si="5"/>
        <v/>
      </c>
    </row>
    <row r="42" spans="3:13" x14ac:dyDescent="0.25">
      <c r="C42" s="25">
        <v>12</v>
      </c>
      <c r="D42" s="32"/>
      <c r="E42" s="33"/>
      <c r="F42" s="33"/>
      <c r="G42" s="33"/>
      <c r="H42" s="29" t="str">
        <f t="shared" si="0"/>
        <v/>
      </c>
      <c r="I42" t="str">
        <f t="shared" si="4"/>
        <v/>
      </c>
      <c r="J42" s="30" t="str">
        <f t="shared" si="1"/>
        <v/>
      </c>
      <c r="K42" s="29" t="str">
        <f t="shared" si="2"/>
        <v/>
      </c>
      <c r="L42" s="29" t="str">
        <f t="shared" si="3"/>
        <v/>
      </c>
      <c r="M42" s="31" t="str">
        <f t="shared" si="5"/>
        <v/>
      </c>
    </row>
    <row r="43" spans="3:13" x14ac:dyDescent="0.25">
      <c r="C43" s="25">
        <v>13</v>
      </c>
      <c r="D43" s="32"/>
      <c r="E43" s="33"/>
      <c r="F43" s="33"/>
      <c r="G43" s="33"/>
      <c r="H43" s="29" t="str">
        <f t="shared" si="0"/>
        <v/>
      </c>
      <c r="I43" t="str">
        <f t="shared" si="4"/>
        <v/>
      </c>
      <c r="J43" s="30" t="str">
        <f t="shared" si="1"/>
        <v/>
      </c>
      <c r="K43" s="29" t="str">
        <f t="shared" si="2"/>
        <v/>
      </c>
      <c r="L43" s="29" t="str">
        <f t="shared" si="3"/>
        <v/>
      </c>
      <c r="M43" s="31" t="str">
        <f t="shared" si="5"/>
        <v/>
      </c>
    </row>
    <row r="44" spans="3:13" x14ac:dyDescent="0.25">
      <c r="C44" s="25">
        <v>14</v>
      </c>
      <c r="D44" s="32"/>
      <c r="E44" s="33"/>
      <c r="F44" s="34"/>
      <c r="G44" s="34"/>
      <c r="H44" s="29" t="str">
        <f t="shared" si="0"/>
        <v/>
      </c>
      <c r="I44" t="str">
        <f t="shared" si="4"/>
        <v/>
      </c>
      <c r="J44" s="30" t="str">
        <f t="shared" si="1"/>
        <v/>
      </c>
      <c r="K44" s="29" t="str">
        <f t="shared" si="2"/>
        <v/>
      </c>
      <c r="L44" s="29" t="str">
        <f t="shared" si="3"/>
        <v/>
      </c>
      <c r="M44" s="31" t="str">
        <f t="shared" si="5"/>
        <v/>
      </c>
    </row>
    <row r="45" spans="3:13" x14ac:dyDescent="0.25">
      <c r="C45" s="25">
        <v>15</v>
      </c>
      <c r="D45" s="32"/>
      <c r="E45" s="33"/>
      <c r="F45" s="34"/>
      <c r="G45" s="34"/>
      <c r="H45" s="29" t="str">
        <f t="shared" si="0"/>
        <v/>
      </c>
      <c r="I45" t="str">
        <f t="shared" si="4"/>
        <v/>
      </c>
      <c r="J45" s="30" t="str">
        <f t="shared" si="1"/>
        <v/>
      </c>
      <c r="K45" s="29" t="str">
        <f t="shared" si="2"/>
        <v/>
      </c>
      <c r="L45" s="29" t="str">
        <f t="shared" si="3"/>
        <v/>
      </c>
      <c r="M45" s="31" t="str">
        <f t="shared" si="5"/>
        <v/>
      </c>
    </row>
    <row r="46" spans="3:13" x14ac:dyDescent="0.25">
      <c r="C46" s="25">
        <v>16</v>
      </c>
      <c r="D46" s="32"/>
      <c r="E46" s="33"/>
      <c r="F46" s="34"/>
      <c r="G46" s="34"/>
      <c r="H46" s="29" t="str">
        <f t="shared" si="0"/>
        <v/>
      </c>
      <c r="I46" t="str">
        <f t="shared" si="4"/>
        <v/>
      </c>
      <c r="J46" s="30" t="str">
        <f t="shared" si="1"/>
        <v/>
      </c>
      <c r="K46" s="29" t="str">
        <f t="shared" si="2"/>
        <v/>
      </c>
      <c r="L46" s="29" t="str">
        <f t="shared" si="3"/>
        <v/>
      </c>
      <c r="M46" s="31" t="str">
        <f t="shared" si="5"/>
        <v/>
      </c>
    </row>
    <row r="47" spans="3:13" x14ac:dyDescent="0.25">
      <c r="C47" s="25">
        <v>17</v>
      </c>
      <c r="D47" s="32"/>
      <c r="E47" s="33"/>
      <c r="F47" s="34"/>
      <c r="G47" s="34"/>
      <c r="H47" s="29" t="str">
        <f t="shared" si="0"/>
        <v/>
      </c>
      <c r="I47" t="str">
        <f t="shared" si="4"/>
        <v/>
      </c>
      <c r="J47" s="30" t="str">
        <f t="shared" si="1"/>
        <v/>
      </c>
      <c r="K47" s="29" t="str">
        <f t="shared" si="2"/>
        <v/>
      </c>
      <c r="L47" s="29" t="str">
        <f t="shared" si="3"/>
        <v/>
      </c>
      <c r="M47" s="31" t="str">
        <f t="shared" si="5"/>
        <v/>
      </c>
    </row>
    <row r="48" spans="3:13" x14ac:dyDescent="0.25">
      <c r="C48" s="25">
        <v>18</v>
      </c>
      <c r="D48" s="32"/>
      <c r="E48" s="33"/>
      <c r="F48" s="34"/>
      <c r="G48" s="34"/>
      <c r="H48" s="29" t="str">
        <f t="shared" si="0"/>
        <v/>
      </c>
      <c r="I48" t="str">
        <f t="shared" si="4"/>
        <v/>
      </c>
      <c r="J48" s="30" t="str">
        <f t="shared" si="1"/>
        <v/>
      </c>
      <c r="K48" s="29" t="str">
        <f t="shared" si="2"/>
        <v/>
      </c>
      <c r="L48" s="29" t="str">
        <f t="shared" si="3"/>
        <v/>
      </c>
      <c r="M48" s="31" t="str">
        <f t="shared" si="5"/>
        <v/>
      </c>
    </row>
    <row r="49" spans="3:14" x14ac:dyDescent="0.25">
      <c r="C49" s="25">
        <v>19</v>
      </c>
      <c r="D49" s="32"/>
      <c r="E49" s="33"/>
      <c r="F49" s="34"/>
      <c r="G49" s="34"/>
      <c r="H49" s="29" t="str">
        <f t="shared" si="0"/>
        <v/>
      </c>
      <c r="I49" t="str">
        <f t="shared" si="4"/>
        <v/>
      </c>
      <c r="J49" s="30" t="str">
        <f t="shared" si="1"/>
        <v/>
      </c>
      <c r="K49" s="29" t="str">
        <f t="shared" si="2"/>
        <v/>
      </c>
      <c r="L49" s="29" t="str">
        <f t="shared" si="3"/>
        <v/>
      </c>
      <c r="M49" s="31" t="str">
        <f t="shared" si="5"/>
        <v/>
      </c>
    </row>
    <row r="50" spans="3:14" x14ac:dyDescent="0.25">
      <c r="C50" s="25">
        <v>20</v>
      </c>
      <c r="D50" s="32"/>
      <c r="E50" s="33"/>
      <c r="F50" s="34"/>
      <c r="G50" s="34"/>
      <c r="H50" s="29" t="str">
        <f t="shared" si="0"/>
        <v/>
      </c>
      <c r="I50" t="str">
        <f t="shared" si="4"/>
        <v/>
      </c>
      <c r="J50" s="30" t="str">
        <f t="shared" si="1"/>
        <v/>
      </c>
      <c r="K50" s="29" t="str">
        <f t="shared" si="2"/>
        <v/>
      </c>
      <c r="L50" s="29" t="str">
        <f t="shared" si="3"/>
        <v/>
      </c>
      <c r="M50" s="31" t="str">
        <f t="shared" si="5"/>
        <v/>
      </c>
    </row>
    <row r="51" spans="3:14" x14ac:dyDescent="0.25">
      <c r="C51" s="25">
        <v>21</v>
      </c>
      <c r="D51" s="32"/>
      <c r="E51" s="33"/>
      <c r="F51" s="34"/>
      <c r="G51" s="34"/>
      <c r="H51" s="29" t="str">
        <f t="shared" si="0"/>
        <v/>
      </c>
      <c r="I51" t="str">
        <f t="shared" si="4"/>
        <v/>
      </c>
      <c r="J51" s="30" t="str">
        <f t="shared" si="1"/>
        <v/>
      </c>
      <c r="K51" s="29" t="str">
        <f t="shared" si="2"/>
        <v/>
      </c>
      <c r="L51" s="29" t="str">
        <f t="shared" si="3"/>
        <v/>
      </c>
      <c r="M51" s="31" t="str">
        <f t="shared" si="5"/>
        <v/>
      </c>
    </row>
    <row r="52" spans="3:14" x14ac:dyDescent="0.25">
      <c r="C52" s="25">
        <v>22</v>
      </c>
      <c r="D52" s="32"/>
      <c r="E52" s="33"/>
      <c r="F52" s="34"/>
      <c r="G52" s="34"/>
      <c r="H52" s="29" t="str">
        <f t="shared" si="0"/>
        <v/>
      </c>
      <c r="I52" t="str">
        <f t="shared" si="4"/>
        <v/>
      </c>
      <c r="J52" s="30" t="str">
        <f t="shared" si="1"/>
        <v/>
      </c>
      <c r="K52" s="29" t="str">
        <f t="shared" si="2"/>
        <v/>
      </c>
      <c r="L52" s="29" t="str">
        <f t="shared" si="3"/>
        <v/>
      </c>
      <c r="M52" s="31" t="str">
        <f t="shared" si="5"/>
        <v/>
      </c>
    </row>
    <row r="53" spans="3:14" x14ac:dyDescent="0.25">
      <c r="C53" s="25">
        <v>23</v>
      </c>
      <c r="D53" s="32"/>
      <c r="E53" s="33"/>
      <c r="F53" s="33"/>
      <c r="G53" s="33"/>
      <c r="H53" s="29" t="str">
        <f t="shared" si="0"/>
        <v/>
      </c>
      <c r="I53" t="str">
        <f t="shared" si="4"/>
        <v/>
      </c>
      <c r="J53" s="30" t="str">
        <f t="shared" si="1"/>
        <v/>
      </c>
      <c r="K53" s="29" t="str">
        <f t="shared" si="2"/>
        <v/>
      </c>
      <c r="L53" s="29" t="str">
        <f t="shared" si="3"/>
        <v/>
      </c>
      <c r="M53" s="31" t="str">
        <f t="shared" si="5"/>
        <v/>
      </c>
    </row>
    <row r="54" spans="3:14" x14ac:dyDescent="0.25">
      <c r="C54" s="25">
        <v>24</v>
      </c>
      <c r="D54" s="32"/>
      <c r="E54" s="33"/>
      <c r="F54" s="33"/>
      <c r="G54" s="33"/>
      <c r="H54" s="29" t="str">
        <f t="shared" si="0"/>
        <v/>
      </c>
      <c r="I54" t="str">
        <f t="shared" si="4"/>
        <v/>
      </c>
      <c r="J54" s="30" t="str">
        <f t="shared" si="1"/>
        <v/>
      </c>
      <c r="K54" s="29" t="str">
        <f t="shared" si="2"/>
        <v/>
      </c>
      <c r="L54" s="29" t="str">
        <f t="shared" si="3"/>
        <v/>
      </c>
      <c r="M54" s="31" t="str">
        <f t="shared" si="5"/>
        <v/>
      </c>
    </row>
    <row r="55" spans="3:14" x14ac:dyDescent="0.25">
      <c r="C55" s="25">
        <v>25</v>
      </c>
      <c r="D55" s="32"/>
      <c r="E55" s="33"/>
      <c r="F55" s="33"/>
      <c r="G55" s="33"/>
      <c r="H55" s="29" t="str">
        <f t="shared" si="0"/>
        <v/>
      </c>
      <c r="I55" t="str">
        <f t="shared" si="4"/>
        <v/>
      </c>
      <c r="J55" s="30" t="str">
        <f t="shared" si="1"/>
        <v/>
      </c>
      <c r="K55" s="29" t="str">
        <f t="shared" si="2"/>
        <v/>
      </c>
      <c r="L55" s="29" t="str">
        <f t="shared" si="3"/>
        <v/>
      </c>
      <c r="M55" s="31" t="str">
        <f t="shared" si="5"/>
        <v/>
      </c>
    </row>
    <row r="56" spans="3:14" x14ac:dyDescent="0.25">
      <c r="C56" s="25">
        <v>26</v>
      </c>
      <c r="D56" s="32"/>
      <c r="E56" s="33"/>
      <c r="F56" s="33"/>
      <c r="G56" s="33"/>
      <c r="H56" s="29" t="str">
        <f t="shared" si="0"/>
        <v/>
      </c>
      <c r="I56" t="str">
        <f t="shared" si="4"/>
        <v/>
      </c>
      <c r="J56" s="30" t="str">
        <f t="shared" si="1"/>
        <v/>
      </c>
      <c r="K56" s="29" t="str">
        <f t="shared" si="2"/>
        <v/>
      </c>
      <c r="L56" s="29" t="str">
        <f t="shared" si="3"/>
        <v/>
      </c>
      <c r="M56" s="31" t="str">
        <f t="shared" si="5"/>
        <v/>
      </c>
    </row>
    <row r="57" spans="3:14" x14ac:dyDescent="0.25">
      <c r="C57" s="25">
        <v>27</v>
      </c>
      <c r="D57" s="32"/>
      <c r="E57" s="33"/>
      <c r="F57" s="33"/>
      <c r="G57" s="33"/>
      <c r="H57" s="29" t="str">
        <f t="shared" si="0"/>
        <v/>
      </c>
      <c r="I57" t="str">
        <f t="shared" si="4"/>
        <v/>
      </c>
      <c r="J57" s="30" t="str">
        <f t="shared" si="1"/>
        <v/>
      </c>
      <c r="K57" s="29" t="str">
        <f t="shared" si="2"/>
        <v/>
      </c>
      <c r="L57" s="29" t="str">
        <f t="shared" si="3"/>
        <v/>
      </c>
      <c r="M57" s="31" t="str">
        <f t="shared" si="5"/>
        <v/>
      </c>
    </row>
    <row r="58" spans="3:14" x14ac:dyDescent="0.25">
      <c r="C58" s="25">
        <v>28</v>
      </c>
      <c r="D58" s="32"/>
      <c r="E58" s="33"/>
      <c r="F58" s="33"/>
      <c r="G58" s="33"/>
      <c r="H58" s="29" t="str">
        <f t="shared" si="0"/>
        <v/>
      </c>
      <c r="I58" t="str">
        <f t="shared" si="4"/>
        <v/>
      </c>
      <c r="J58" s="30" t="str">
        <f t="shared" si="1"/>
        <v/>
      </c>
      <c r="K58" s="29" t="str">
        <f t="shared" si="2"/>
        <v/>
      </c>
      <c r="L58" s="29" t="str">
        <f t="shared" si="3"/>
        <v/>
      </c>
      <c r="M58" s="31" t="str">
        <f t="shared" si="5"/>
        <v/>
      </c>
    </row>
    <row r="59" spans="3:14" x14ac:dyDescent="0.25">
      <c r="C59" s="25">
        <v>29</v>
      </c>
      <c r="D59" s="32"/>
      <c r="E59" s="33"/>
      <c r="F59" s="33"/>
      <c r="G59" s="33"/>
      <c r="H59" s="29" t="str">
        <f t="shared" si="0"/>
        <v/>
      </c>
      <c r="I59" t="str">
        <f t="shared" si="4"/>
        <v/>
      </c>
      <c r="J59" s="30" t="str">
        <f t="shared" si="1"/>
        <v/>
      </c>
      <c r="K59" s="29" t="str">
        <f t="shared" si="2"/>
        <v/>
      </c>
      <c r="L59" s="29" t="str">
        <f t="shared" si="3"/>
        <v/>
      </c>
      <c r="M59" s="31" t="str">
        <f t="shared" si="5"/>
        <v/>
      </c>
    </row>
    <row r="60" spans="3:14" x14ac:dyDescent="0.25">
      <c r="C60" s="25">
        <v>30</v>
      </c>
      <c r="D60" s="32"/>
      <c r="E60" s="33"/>
      <c r="F60" s="33"/>
      <c r="G60" s="33"/>
      <c r="H60" s="29" t="str">
        <f t="shared" si="0"/>
        <v/>
      </c>
      <c r="I60" t="str">
        <f t="shared" si="4"/>
        <v/>
      </c>
      <c r="J60" s="30" t="str">
        <f t="shared" si="1"/>
        <v/>
      </c>
      <c r="K60" s="29" t="str">
        <f t="shared" si="2"/>
        <v/>
      </c>
      <c r="L60" s="29" t="str">
        <f t="shared" si="3"/>
        <v/>
      </c>
      <c r="M60" s="31" t="str">
        <f t="shared" si="5"/>
        <v/>
      </c>
    </row>
    <row r="61" spans="3:14" x14ac:dyDescent="0.25">
      <c r="J61" t="str">
        <f t="shared" ref="J61" si="6">IF(E61="","",F61*G61)</f>
        <v/>
      </c>
      <c r="K61" s="35" t="str">
        <f t="shared" ref="K61" si="7">IF(J61="","",J61/144)</f>
        <v/>
      </c>
      <c r="L61" t="str">
        <f t="shared" ref="L61" si="8">IF(E61="","",IF(E61&lt;0.31,"Yes","No"))</f>
        <v/>
      </c>
      <c r="M61" t="str">
        <f t="shared" ref="M61:M70" si="9">IF(E61="","",IF(E61&lt;0.23,"Tier 2","Tier 1"))</f>
        <v/>
      </c>
      <c r="N61" s="36" t="str">
        <f t="shared" ref="N61" si="10">IF(E61="","",IF(L61="Yes",IF(M61="Tier 1",$Q$30*K61,$Q$31*K61),"Not Eligible"))</f>
        <v/>
      </c>
    </row>
    <row r="62" spans="3:14" x14ac:dyDescent="0.25">
      <c r="C62" s="37" t="s">
        <v>37</v>
      </c>
      <c r="L62" t="str">
        <f t="shared" ref="L62:L70" si="11">IF(G62="","",I62*J62)</f>
        <v/>
      </c>
      <c r="M62" t="str">
        <f t="shared" si="9"/>
        <v/>
      </c>
      <c r="N62" s="36" t="str">
        <f t="shared" ref="N62:N70" si="12">IF(E62="","",IF(L62="Yes",IF(M62="Tier 1",$R$36*K62,$R$37*K62),"Not Eligible"))</f>
        <v/>
      </c>
    </row>
    <row r="63" spans="3:14" ht="18" x14ac:dyDescent="0.25">
      <c r="C63" s="38" t="s">
        <v>38</v>
      </c>
      <c r="L63" t="str">
        <f t="shared" si="11"/>
        <v/>
      </c>
      <c r="M63" t="str">
        <f t="shared" si="9"/>
        <v/>
      </c>
      <c r="N63" s="36" t="str">
        <f t="shared" si="12"/>
        <v/>
      </c>
    </row>
    <row r="64" spans="3:14" x14ac:dyDescent="0.25">
      <c r="C64" s="38" t="s">
        <v>39</v>
      </c>
      <c r="L64" t="str">
        <f t="shared" si="11"/>
        <v/>
      </c>
      <c r="M64" t="str">
        <f t="shared" si="9"/>
        <v/>
      </c>
      <c r="N64" s="36" t="str">
        <f t="shared" si="12"/>
        <v/>
      </c>
    </row>
    <row r="65" spans="3:14" x14ac:dyDescent="0.25">
      <c r="C65" s="38"/>
      <c r="D65" s="38" t="s">
        <v>40</v>
      </c>
      <c r="N65" s="36"/>
    </row>
    <row r="66" spans="3:14" x14ac:dyDescent="0.25">
      <c r="C66" s="38"/>
      <c r="D66" s="38" t="s">
        <v>41</v>
      </c>
      <c r="N66" s="36"/>
    </row>
    <row r="67" spans="3:14" x14ac:dyDescent="0.25">
      <c r="C67" s="38" t="s">
        <v>42</v>
      </c>
      <c r="L67" t="str">
        <f t="shared" si="11"/>
        <v/>
      </c>
      <c r="M67" t="str">
        <f t="shared" si="9"/>
        <v/>
      </c>
      <c r="N67" s="36" t="str">
        <f t="shared" si="12"/>
        <v/>
      </c>
    </row>
    <row r="68" spans="3:14" x14ac:dyDescent="0.25">
      <c r="C68" s="38" t="s">
        <v>43</v>
      </c>
      <c r="L68" t="str">
        <f t="shared" si="11"/>
        <v/>
      </c>
      <c r="M68" t="str">
        <f t="shared" si="9"/>
        <v/>
      </c>
      <c r="N68" s="36" t="str">
        <f t="shared" si="12"/>
        <v/>
      </c>
    </row>
    <row r="69" spans="3:14" x14ac:dyDescent="0.25">
      <c r="C69" s="38" t="s">
        <v>44</v>
      </c>
      <c r="L69" t="str">
        <f t="shared" si="11"/>
        <v/>
      </c>
      <c r="M69" t="str">
        <f t="shared" si="9"/>
        <v/>
      </c>
      <c r="N69" s="36" t="str">
        <f t="shared" si="12"/>
        <v/>
      </c>
    </row>
    <row r="70" spans="3:14" x14ac:dyDescent="0.25">
      <c r="C70" s="38" t="s">
        <v>45</v>
      </c>
      <c r="L70" t="str">
        <f t="shared" si="11"/>
        <v/>
      </c>
      <c r="M70" t="str">
        <f t="shared" si="9"/>
        <v/>
      </c>
      <c r="N70" s="36" t="str">
        <f t="shared" si="12"/>
        <v/>
      </c>
    </row>
    <row r="71" spans="3:14" ht="18" x14ac:dyDescent="0.25">
      <c r="C71" s="38" t="s">
        <v>46</v>
      </c>
    </row>
  </sheetData>
  <sheetProtection algorithmName="SHA-512" hashValue="nG9Kj1qiHM5a06GGPdEeSun0tC6iiZ/aQsnHUYxh3aWDNQX9zdfnHq7ZnG8cF7ce/IR4Y/Ro43zWjfotMFnrpA==" saltValue="fZMn524So7YIOMgQgdNkaA==" spinCount="100000" sheet="1" selectLockedCells="1"/>
  <mergeCells count="8">
    <mergeCell ref="C27:D27"/>
    <mergeCell ref="E27:F27"/>
    <mergeCell ref="B2:M3"/>
    <mergeCell ref="C23:F23"/>
    <mergeCell ref="C24:D24"/>
    <mergeCell ref="E24:F24"/>
    <mergeCell ref="E25:F25"/>
    <mergeCell ref="E26:F26"/>
  </mergeCells>
  <conditionalFormatting sqref="K31:K60 L61">
    <cfRule type="containsText" dxfId="1" priority="1" operator="containsText" text="No">
      <formula>NOT(ISERROR(SEARCH("No",K31)))</formula>
    </cfRule>
    <cfRule type="containsText" dxfId="0" priority="2" operator="containsText" text="Yes">
      <formula>NOT(ISERROR(SEARCH("Yes",K31)))</formula>
    </cfRule>
  </conditionalFormatting>
  <dataValidations count="2">
    <dataValidation operator="greaterThan" allowBlank="1" showInputMessage="1" prompt="This is the date that your project was 100% complete" sqref="E26:F26" xr:uid="{989D750B-688E-4510-A792-42A314F5B444}"/>
    <dataValidation type="list" allowBlank="1" showInputMessage="1" showErrorMessage="1" prompt="Must select your qualifying heating or cooling source to calculate correct rebate" sqref="E27:F27" xr:uid="{6094B808-6854-4393-848D-B8DFB9182573}">
      <formula1>"Electric cooling, Electric heating"</formula1>
    </dataValidation>
  </dataValidations>
  <hyperlinks>
    <hyperlink ref="J20" r:id="rId1" xr:uid="{8F59229F-97A3-463E-942E-6BA0C100C4AC}"/>
  </hyperlinks>
  <pageMargins left="0.7" right="0.7" top="0.75" bottom="0.75" header="0.3" footer="0.3"/>
  <pageSetup scale="61" orientation="portrait" horizontalDpi="1200" verticalDpi="1200" r:id="rId2"/>
  <colBreaks count="1" manualBreakCount="1">
    <brk id="14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cb2cc26c-843d-49ab-9189-2c4c1038773a" xsi:nil="true"/>
    <lcf76f155ced4ddcb4097134ff3c332f xmlns="cb2cc26c-843d-49ab-9189-2c4c1038773a">
      <Terms xmlns="http://schemas.microsoft.com/office/infopath/2007/PartnerControls"/>
    </lcf76f155ced4ddcb4097134ff3c332f>
    <TaxCatchAll xmlns="14f15dc4-0c29-4185-b651-fdb6c8ea9a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6B781510038428F9A5D2C8316FF61" ma:contentTypeVersion="16" ma:contentTypeDescription="Create a new document." ma:contentTypeScope="" ma:versionID="0cb603427a2938331464a03f9e072d32">
  <xsd:schema xmlns:xsd="http://www.w3.org/2001/XMLSchema" xmlns:xs="http://www.w3.org/2001/XMLSchema" xmlns:p="http://schemas.microsoft.com/office/2006/metadata/properties" xmlns:ns2="cb2cc26c-843d-49ab-9189-2c4c1038773a" xmlns:ns3="14f15dc4-0c29-4185-b651-fdb6c8ea9aad" targetNamespace="http://schemas.microsoft.com/office/2006/metadata/properties" ma:root="true" ma:fieldsID="bf829719274c4232d690e307da345701" ns2:_="" ns3:_="">
    <xsd:import namespace="cb2cc26c-843d-49ab-9189-2c4c1038773a"/>
    <xsd:import namespace="14f15dc4-0c29-4185-b651-fdb6c8ea9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Order0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cc26c-843d-49ab-9189-2c4c10387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b3d863c-210b-42fa-b5ce-68c0959d8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rder0" ma:index="22" nillable="true" ma:displayName="Order" ma:format="Dropdown" ma:internalName="Order0" ma:percentage="FALSE">
      <xsd:simpleType>
        <xsd:restriction base="dms:Number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5dc4-0c29-4185-b651-fdb6c8ea9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84d7228-5172-497d-bf8c-699588ea42c7}" ma:internalName="TaxCatchAll" ma:showField="CatchAllData" ma:web="14f15dc4-0c29-4185-b651-fdb6c8ea9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5A87BA-3D3E-435D-9667-EE553991FC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5DC105-BBD4-4520-A951-AA357832CCFA}">
  <ds:schemaRefs>
    <ds:schemaRef ds:uri="http://schemas.microsoft.com/office/2006/metadata/properties"/>
    <ds:schemaRef ds:uri="http://schemas.microsoft.com/office/infopath/2007/PartnerControls"/>
    <ds:schemaRef ds:uri="cb2cc26c-843d-49ab-9189-2c4c1038773a"/>
    <ds:schemaRef ds:uri="14f15dc4-0c29-4185-b651-fdb6c8ea9aad"/>
  </ds:schemaRefs>
</ds:datastoreItem>
</file>

<file path=customXml/itemProps3.xml><?xml version="1.0" encoding="utf-8"?>
<ds:datastoreItem xmlns:ds="http://schemas.openxmlformats.org/officeDocument/2006/customXml" ds:itemID="{C6E94855-0E41-4C52-84CE-6255C869D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cc26c-843d-49ab-9189-2c4c1038773a"/>
    <ds:schemaRef ds:uri="14f15dc4-0c29-4185-b651-fdb6c8ea9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Utah</vt:lpstr>
      <vt:lpstr>Utah!Print_Area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Jenks</dc:creator>
  <cp:lastModifiedBy>Sarah Jenks</cp:lastModifiedBy>
  <dcterms:created xsi:type="dcterms:W3CDTF">2023-04-25T16:37:11Z</dcterms:created>
  <dcterms:modified xsi:type="dcterms:W3CDTF">2023-06-19T20:53:19Z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0x0101002EE6B781510038428F9A5D2C8316FF61</vt:lpwstr>
  </property>
  <property fmtid="{D5CDD505-2E9C-101B-9397-08002B2CF9AE}" pid="3" name="MediaServiceImageTags">
    <vt:lpwstr/>
  </property>
</Properties>
</file>